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4775" windowHeight="11475"/>
  </bookViews>
  <sheets>
    <sheet name="經費分配表" sheetId="1" r:id="rId1"/>
  </sheets>
  <calcPr calcId="145621"/>
</workbook>
</file>

<file path=xl/calcChain.xml><?xml version="1.0" encoding="utf-8"?>
<calcChain xmlns="http://schemas.openxmlformats.org/spreadsheetml/2006/main">
  <c r="G20" i="1" l="1"/>
  <c r="D19" i="1"/>
  <c r="F19" i="1" s="1"/>
  <c r="J19" i="1" s="1"/>
  <c r="D18" i="1"/>
  <c r="F18" i="1" s="1"/>
  <c r="J18" i="1" s="1"/>
  <c r="D17" i="1"/>
  <c r="F17" i="1" s="1"/>
  <c r="J17" i="1" s="1"/>
  <c r="F16" i="1"/>
  <c r="J16" i="1" s="1"/>
  <c r="D16" i="1"/>
  <c r="D15" i="1"/>
  <c r="F15" i="1" s="1"/>
  <c r="J15" i="1" s="1"/>
  <c r="D14" i="1"/>
  <c r="F14" i="1" s="1"/>
  <c r="H19" i="1" l="1"/>
  <c r="I19" i="1"/>
  <c r="I16" i="1"/>
  <c r="H16" i="1"/>
  <c r="F20" i="1"/>
  <c r="J14" i="1"/>
  <c r="I17" i="1"/>
  <c r="H17" i="1"/>
  <c r="H15" i="1"/>
  <c r="I15" i="1"/>
  <c r="H18" i="1"/>
  <c r="I18" i="1"/>
  <c r="J20" i="1" l="1"/>
  <c r="H14" i="1"/>
  <c r="H20" i="1" s="1"/>
  <c r="C8" i="1" s="1"/>
  <c r="C10" i="1" s="1"/>
  <c r="I14" i="1"/>
  <c r="I20" i="1" s="1"/>
  <c r="C9" i="1" s="1"/>
</calcChain>
</file>

<file path=xl/comments1.xml><?xml version="1.0" encoding="utf-8"?>
<comments xmlns="http://schemas.openxmlformats.org/spreadsheetml/2006/main">
  <authors>
    <author>Donia S.H. WANG</author>
    <author>USER</author>
  </authors>
  <commentList>
    <comment ref="A4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若團員分批出國，此處請填所有成員的最早出發日、最晚回國日</t>
        </r>
      </text>
    </comment>
    <comment ref="F12" authorId="1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學生「年支」：</t>
        </r>
        <r>
          <rPr>
            <sz val="9"/>
            <color rgb="FF000000"/>
            <rFont val="Tahoma"/>
            <family val="2"/>
          </rPr>
          <t>E/365</t>
        </r>
        <r>
          <rPr>
            <sz val="9"/>
            <color rgb="FF000000"/>
            <rFont val="細明體"/>
            <family val="3"/>
            <charset val="136"/>
          </rPr>
          <t>天</t>
        </r>
        <r>
          <rPr>
            <sz val="9"/>
            <color rgb="FF000000"/>
            <rFont val="Tahoma"/>
            <family val="2"/>
          </rPr>
          <t>*</t>
        </r>
        <r>
          <rPr>
            <sz val="9"/>
            <color rgb="FF000000"/>
            <rFont val="細明體"/>
            <family val="3"/>
            <charset val="136"/>
          </rPr>
          <t>實習日數</t>
        </r>
        <r>
          <rPr>
            <sz val="9"/>
            <color rgb="FF000000"/>
            <rFont val="細明體"/>
            <family val="3"/>
            <charset val="136"/>
          </rPr>
          <t xml:space="preserve">
函數：（=E/365*D）</t>
        </r>
        <r>
          <rPr>
            <sz val="9"/>
            <color rgb="FF000000"/>
            <rFont val="細明體"/>
            <family val="3"/>
            <charset val="136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 xml:space="preserve">
老師「日支」：</t>
        </r>
        <r>
          <rPr>
            <sz val="9"/>
            <color rgb="FF000000"/>
            <rFont val="Tahoma"/>
            <family val="2"/>
          </rPr>
          <t>E*</t>
        </r>
        <r>
          <rPr>
            <sz val="9"/>
            <color rgb="FF000000"/>
            <rFont val="細明體"/>
            <family val="3"/>
            <charset val="136"/>
          </rPr>
          <t>實習日數</t>
        </r>
        <r>
          <rPr>
            <sz val="9"/>
            <color rgb="FF000000"/>
            <rFont val="細明體"/>
            <family val="3"/>
            <charset val="136"/>
          </rPr>
          <t xml:space="preserve">
函數：（=E*D）</t>
        </r>
      </text>
    </comment>
    <comment ref="J12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生活費+機票</t>
        </r>
        <r>
          <rPr>
            <sz val="9"/>
            <color rgb="FF000000"/>
            <rFont val="細明體"/>
            <family val="3"/>
            <charset val="136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 xml:space="preserve">
函數（=F+G）</t>
        </r>
      </text>
    </comment>
    <comment ref="A14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主持人之補助金額來源，可以只由教育部補助款為單一來源。請優先以教育部補助款為優先，必要時再支應本校配合款。</t>
        </r>
      </text>
    </comment>
    <comment ref="D14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主持人日支費至多編列十四日。主持人如不出國，此列可以刪除。</t>
        </r>
      </text>
    </comment>
    <comment ref="J14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教師若有編領費用</t>
        </r>
        <r>
          <rPr>
            <sz val="9"/>
            <color rgb="FF000000"/>
            <rFont val="Tahoma"/>
            <family val="2"/>
          </rPr>
          <t>,</t>
        </r>
        <r>
          <rPr>
            <sz val="9"/>
            <color rgb="FF000000"/>
            <rFont val="細明體"/>
            <family val="3"/>
            <charset val="136"/>
          </rPr>
          <t>則也需登錄於官網系統中的團員資料維中 (即教師也為團員之一)</t>
        </r>
      </text>
    </comment>
    <comment ref="A15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1</t>
        </r>
        <r>
          <rPr>
            <sz val="9"/>
            <color rgb="FF000000"/>
            <rFont val="Tahoma"/>
            <family val="2"/>
          </rPr>
          <t>.</t>
        </r>
        <r>
          <rPr>
            <sz val="9"/>
            <color rgb="FF000000"/>
            <rFont val="細明體"/>
            <family val="3"/>
            <charset val="136"/>
          </rPr>
          <t>每位選送生獲補助金額來源須包含教育部補助款及本校配合款，不能只由單一來源為之，例如：個人只有編列生活費一項，則此生活費必須同時包含教育部補助款和本校配合款；若有編列生活費和機票費，則可以生活費由教育部補助款出、機票費由校配合款出。</t>
        </r>
      </text>
    </comment>
    <comment ref="D15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D16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D17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D18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D19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選送生在機構實際實習日數不得少於</t>
        </r>
        <r>
          <rPr>
            <sz val="9"/>
            <color rgb="FF000000"/>
            <rFont val="Tahoma"/>
            <family val="2"/>
          </rPr>
          <t>30</t>
        </r>
        <r>
          <rPr>
            <sz val="9"/>
            <color rgb="FF000000"/>
            <rFont val="細明體"/>
            <family val="3"/>
            <charset val="136"/>
          </rPr>
          <t>日，但赴印尼者不得少於</t>
        </r>
        <r>
          <rPr>
            <sz val="9"/>
            <color rgb="FF000000"/>
            <rFont val="Tahoma"/>
            <family val="2"/>
          </rPr>
          <t>25</t>
        </r>
        <r>
          <rPr>
            <sz val="9"/>
            <color rgb="FF000000"/>
            <rFont val="細明體"/>
            <family val="3"/>
            <charset val="136"/>
          </rPr>
          <t>日。</t>
        </r>
      </text>
    </comment>
    <comment ref="H20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此格請填所有成員C欄與D欄金額之加總 (如現有表格</t>
        </r>
        <r>
          <rPr>
            <sz val="9"/>
            <color rgb="FF000000"/>
            <rFont val="Tahoma"/>
            <family val="2"/>
          </rPr>
          <t>C14-D19</t>
        </r>
        <r>
          <rPr>
            <sz val="9"/>
            <color rgb="FF000000"/>
            <rFont val="細明體"/>
            <family val="3"/>
            <charset val="136"/>
          </rPr>
          <t>之總合), 並應與C8一致。</t>
        </r>
      </text>
    </comment>
    <comment ref="I20" authorId="0">
      <text>
        <r>
          <rPr>
            <b/>
            <sz val="9"/>
            <color rgb="FF000000"/>
            <rFont val="Tahoma"/>
            <family val="2"/>
          </rPr>
          <t>Donia S.H. WANG: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細明體"/>
            <family val="3"/>
            <charset val="136"/>
          </rPr>
          <t>此格請填所有成員</t>
        </r>
        <r>
          <rPr>
            <sz val="9"/>
            <color rgb="FF000000"/>
            <rFont val="Tahoma"/>
            <family val="2"/>
          </rPr>
          <t>E</t>
        </r>
        <r>
          <rPr>
            <sz val="9"/>
            <color rgb="FF000000"/>
            <rFont val="細明體"/>
            <family val="3"/>
            <charset val="136"/>
          </rPr>
          <t>欄與F欄金額之加總</t>
        </r>
        <r>
          <rPr>
            <sz val="9"/>
            <color rgb="FF000000"/>
            <rFont val="Tahoma"/>
            <family val="2"/>
          </rPr>
          <t xml:space="preserve"> (</t>
        </r>
        <r>
          <rPr>
            <sz val="9"/>
            <color rgb="FF000000"/>
            <rFont val="細明體"/>
            <family val="3"/>
            <charset val="136"/>
          </rPr>
          <t>如現有表格E</t>
        </r>
        <r>
          <rPr>
            <sz val="9"/>
            <color rgb="FF000000"/>
            <rFont val="Tahoma"/>
            <family val="2"/>
          </rPr>
          <t>14-F19</t>
        </r>
        <r>
          <rPr>
            <sz val="9"/>
            <color rgb="FF000000"/>
            <rFont val="細明體"/>
            <family val="3"/>
            <charset val="136"/>
          </rPr>
          <t>之總合</t>
        </r>
        <r>
          <rPr>
            <sz val="9"/>
            <color rgb="FF000000"/>
            <rFont val="Tahoma"/>
            <family val="2"/>
          </rPr>
          <t xml:space="preserve">), </t>
        </r>
        <r>
          <rPr>
            <sz val="9"/>
            <color rgb="FF000000"/>
            <rFont val="細明體"/>
            <family val="3"/>
            <charset val="136"/>
          </rPr>
          <t>並應與C9一致。</t>
        </r>
      </text>
    </comment>
  </commentList>
</comments>
</file>

<file path=xl/sharedStrings.xml><?xml version="1.0" encoding="utf-8"?>
<sst xmlns="http://schemas.openxmlformats.org/spreadsheetml/2006/main" count="34" uniqueCount="34">
  <si>
    <t>學海築夢／新南向學海築夢計畫「經費分配表」</t>
  </si>
  <si>
    <r>
      <rPr>
        <sz val="12"/>
        <color rgb="FF000000"/>
        <rFont val="標楷體"/>
        <family val="4"/>
        <charset val="136"/>
      </rPr>
      <t>計畫名稱：</t>
    </r>
  </si>
  <si>
    <r>
      <rPr>
        <sz val="12"/>
        <color rgb="FF000000"/>
        <rFont val="標楷體"/>
        <family val="4"/>
        <charset val="136"/>
      </rPr>
      <t>計畫別：</t>
    </r>
  </si>
  <si>
    <r>
      <rPr>
        <sz val="12"/>
        <color rgb="FF000000"/>
        <rFont val="標楷體"/>
        <family val="4"/>
        <charset val="136"/>
      </rPr>
      <t>計畫主持人：</t>
    </r>
  </si>
  <si>
    <r>
      <rPr>
        <sz val="12"/>
        <color rgb="FF000000"/>
        <rFont val="標楷體"/>
        <family val="4"/>
        <charset val="136"/>
      </rPr>
      <t>所屬系所：</t>
    </r>
  </si>
  <si>
    <r>
      <rPr>
        <sz val="12"/>
        <color rgb="FF000000"/>
        <rFont val="標楷體"/>
        <family val="4"/>
        <charset val="136"/>
      </rPr>
      <t>計畫所屬年度：</t>
    </r>
  </si>
  <si>
    <r>
      <rPr>
        <sz val="12"/>
        <color rgb="FF000000"/>
        <rFont val="標楷體"/>
        <family val="4"/>
        <charset val="136"/>
      </rPr>
      <t>計畫實習期間：（西元年）</t>
    </r>
    <r>
      <rPr>
        <sz val="12"/>
        <color rgb="FF000000"/>
        <rFont val="Times New Roman"/>
        <family val="1"/>
      </rPr>
      <t>YYYY/MM/DD</t>
    </r>
    <r>
      <rPr>
        <sz val="12"/>
        <color rgb="FF000000"/>
        <rFont val="標楷體"/>
        <family val="4"/>
        <charset val="136"/>
      </rPr>
      <t>至</t>
    </r>
    <r>
      <rPr>
        <sz val="12"/>
        <color rgb="FF000000"/>
        <rFont val="Times New Roman"/>
        <family val="1"/>
      </rPr>
      <t>YYYY/MM/DD</t>
    </r>
  </si>
  <si>
    <r>
      <rPr>
        <sz val="12"/>
        <color rgb="FF000000"/>
        <rFont val="標楷體"/>
        <family val="4"/>
        <charset val="136"/>
      </rPr>
      <t>實習機構名稱：</t>
    </r>
  </si>
  <si>
    <r>
      <rPr>
        <sz val="12"/>
        <color rgb="FF000000"/>
        <rFont val="標楷體"/>
        <family val="4"/>
        <charset val="136"/>
      </rPr>
      <t>所在國家：澳大利亞</t>
    </r>
    <r>
      <rPr>
        <sz val="12"/>
        <color rgb="FF000000"/>
        <rFont val="Times New Roman"/>
        <family val="1"/>
      </rPr>
      <t>(Australia)</t>
    </r>
  </si>
  <si>
    <r>
      <rPr>
        <sz val="12"/>
        <color rgb="FF000000"/>
        <rFont val="標楷體"/>
        <family val="4"/>
        <charset val="136"/>
      </rPr>
      <t>所在城市：雪梨</t>
    </r>
    <r>
      <rPr>
        <sz val="12"/>
        <color rgb="FF000000"/>
        <rFont val="Times New Roman"/>
        <family val="1"/>
      </rPr>
      <t>(Sydney)</t>
    </r>
  </si>
  <si>
    <r>
      <rPr>
        <sz val="12"/>
        <color rgb="FF000000"/>
        <rFont val="標楷體"/>
        <family val="4"/>
        <charset val="136"/>
      </rPr>
      <t>經費來源</t>
    </r>
  </si>
  <si>
    <r>
      <rPr>
        <sz val="12"/>
        <color rgb="FF000000"/>
        <rFont val="標楷體"/>
        <family val="4"/>
        <charset val="136"/>
      </rPr>
      <t>金額</t>
    </r>
    <r>
      <rPr>
        <sz val="12"/>
        <color rgb="FF000000"/>
        <rFont val="Times New Roman"/>
        <family val="1"/>
      </rPr>
      <t>(NDT)</t>
    </r>
  </si>
  <si>
    <r>
      <t>(1)</t>
    </r>
    <r>
      <rPr>
        <sz val="12"/>
        <color rgb="FF000000"/>
        <rFont val="標楷體"/>
        <family val="4"/>
        <charset val="136"/>
      </rPr>
      <t>教育部新南向學海築夢計畫補助款</t>
    </r>
  </si>
  <si>
    <r>
      <t>(2)</t>
    </r>
    <r>
      <rPr>
        <sz val="12"/>
        <color rgb="FF000000"/>
        <rFont val="標楷體"/>
        <family val="4"/>
        <charset val="136"/>
      </rPr>
      <t>本校</t>
    </r>
    <r>
      <rPr>
        <sz val="12"/>
        <color rgb="FF000000"/>
        <rFont val="Times New Roman"/>
        <family val="1"/>
      </rPr>
      <t>20%</t>
    </r>
    <r>
      <rPr>
        <sz val="12"/>
        <color rgb="FF000000"/>
        <rFont val="標楷體"/>
        <family val="4"/>
        <charset val="136"/>
      </rPr>
      <t>配合款</t>
    </r>
  </si>
  <si>
    <r>
      <rPr>
        <b/>
        <sz val="12"/>
        <color rgb="FF000000"/>
        <rFont val="標楷體"/>
        <family val="4"/>
        <charset val="136"/>
      </rPr>
      <t>計畫總經費合計</t>
    </r>
  </si>
  <si>
    <r>
      <rPr>
        <b/>
        <sz val="12"/>
        <color rgb="FF000000"/>
        <rFont val="標楷體"/>
        <family val="4"/>
        <charset val="136"/>
      </rPr>
      <t>經費分配細目</t>
    </r>
  </si>
  <si>
    <r>
      <rPr>
        <sz val="12"/>
        <color rgb="FF000000"/>
        <rFont val="標楷體"/>
        <family val="4"/>
        <charset val="136"/>
      </rPr>
      <t>在機構實習期間</t>
    </r>
    <r>
      <rPr>
        <sz val="10"/>
        <color rgb="FF000000"/>
        <rFont val="標楷體"/>
        <family val="4"/>
        <charset val="136"/>
      </rPr>
      <t>（西元年月日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標楷體"/>
        <family val="4"/>
        <charset val="136"/>
      </rPr>
      <t>不含來回交通時日）</t>
    </r>
  </si>
  <si>
    <r>
      <rPr>
        <sz val="12"/>
        <color rgb="FF000000"/>
        <rFont val="標楷體"/>
        <family val="4"/>
        <charset val="136"/>
      </rPr>
      <t>年支／日支費用</t>
    </r>
  </si>
  <si>
    <r>
      <rPr>
        <sz val="12"/>
        <color rgb="FF000000"/>
        <rFont val="標楷體"/>
        <family val="4"/>
        <charset val="136"/>
      </rPr>
      <t>生活費（</t>
    </r>
    <r>
      <rPr>
        <sz val="12"/>
        <color rgb="FF000000"/>
        <rFont val="Times New Roman"/>
        <family val="1"/>
      </rPr>
      <t>USD</t>
    </r>
    <r>
      <rPr>
        <sz val="12"/>
        <color rgb="FF000000"/>
        <rFont val="標楷體"/>
        <family val="4"/>
        <charset val="136"/>
      </rPr>
      <t>）</t>
    </r>
  </si>
  <si>
    <r>
      <rPr>
        <sz val="12"/>
        <color rgb="FF000000"/>
        <rFont val="標楷體"/>
        <family val="4"/>
        <charset val="136"/>
      </rPr>
      <t>機票</t>
    </r>
    <r>
      <rPr>
        <sz val="12"/>
        <color rgb="FF000000"/>
        <rFont val="Times New Roman"/>
        <family val="1"/>
      </rPr>
      <t xml:space="preserve"> (NDT)</t>
    </r>
  </si>
  <si>
    <r>
      <rPr>
        <sz val="12"/>
        <color rgb="FF000000"/>
        <rFont val="標楷體"/>
        <family val="4"/>
        <charset val="136"/>
      </rPr>
      <t>教育部補助款　</t>
    </r>
  </si>
  <si>
    <r>
      <rPr>
        <sz val="12"/>
        <color rgb="FF000000"/>
        <rFont val="標楷體"/>
        <family val="4"/>
        <charset val="136"/>
      </rPr>
      <t>本校配合款</t>
    </r>
  </si>
  <si>
    <r>
      <rPr>
        <sz val="12"/>
        <color rgb="FF000000"/>
        <rFont val="標楷體"/>
        <family val="4"/>
        <charset val="136"/>
      </rPr>
      <t>每人小計</t>
    </r>
  </si>
  <si>
    <r>
      <rPr>
        <sz val="12"/>
        <color rgb="FF000000"/>
        <rFont val="標楷體"/>
        <family val="4"/>
        <charset val="136"/>
      </rPr>
      <t>出國人員姓名</t>
    </r>
  </si>
  <si>
    <r>
      <rPr>
        <sz val="12"/>
        <color rgb="FF000000"/>
        <rFont val="標楷體"/>
        <family val="4"/>
        <charset val="136"/>
      </rPr>
      <t>實習起始日</t>
    </r>
  </si>
  <si>
    <r>
      <rPr>
        <sz val="12"/>
        <color rgb="FF000000"/>
        <rFont val="標楷體"/>
        <family val="4"/>
        <charset val="136"/>
      </rPr>
      <t>實習結束日</t>
    </r>
  </si>
  <si>
    <r>
      <rPr>
        <sz val="12"/>
        <color rgb="FF000000"/>
        <rFont val="標楷體"/>
        <family val="4"/>
        <charset val="136"/>
      </rPr>
      <t>實習日數</t>
    </r>
  </si>
  <si>
    <r>
      <t>ooo</t>
    </r>
    <r>
      <rPr>
        <sz val="12"/>
        <color rgb="FF000000"/>
        <rFont val="標楷體"/>
        <family val="4"/>
        <charset val="136"/>
      </rPr>
      <t>教授</t>
    </r>
  </si>
  <si>
    <r>
      <t>(1)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標楷體"/>
        <family val="4"/>
        <charset val="136"/>
      </rPr>
      <t>同學</t>
    </r>
  </si>
  <si>
    <r>
      <t>(2)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B</t>
    </r>
    <r>
      <rPr>
        <sz val="12"/>
        <color rgb="FF000000"/>
        <rFont val="標楷體"/>
        <family val="4"/>
        <charset val="136"/>
      </rPr>
      <t>同學</t>
    </r>
  </si>
  <si>
    <r>
      <t>(3)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C</t>
    </r>
    <r>
      <rPr>
        <sz val="12"/>
        <color rgb="FF000000"/>
        <rFont val="標楷體"/>
        <family val="4"/>
        <charset val="136"/>
      </rPr>
      <t>同學</t>
    </r>
  </si>
  <si>
    <r>
      <t>(4)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D</t>
    </r>
    <r>
      <rPr>
        <sz val="12"/>
        <color rgb="FF000000"/>
        <rFont val="標楷體"/>
        <family val="4"/>
        <charset val="136"/>
      </rPr>
      <t>同學</t>
    </r>
  </si>
  <si>
    <r>
      <t>(5) oo</t>
    </r>
    <r>
      <rPr>
        <sz val="12"/>
        <color rgb="FF000000"/>
        <rFont val="標楷體"/>
        <family val="4"/>
        <charset val="136"/>
      </rPr>
      <t>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所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標楷體"/>
        <family val="4"/>
        <charset val="136"/>
      </rPr>
      <t>同學</t>
    </r>
  </si>
  <si>
    <r>
      <rPr>
        <b/>
        <sz val="12"/>
        <color rgb="FF000000"/>
        <rFont val="標楷體"/>
        <family val="4"/>
        <charset val="136"/>
      </rPr>
      <t>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</si>
</sst>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 &quot;#,##0.00&quot; &quot;;&quot;-&quot;#,##0.00&quot; &quot;;&quot; -&quot;00&quot; &quot;;&quot; &quot;@&quot; &quot;"/>
    <numFmt numFmtId="177" formatCode="&quot; &quot;&quot;$&quot;#,##0.00&quot; &quot;;&quot;-&quot;&quot;$&quot;#,##0.00&quot; &quot;;&quot; &quot;&quot;$&quot;&quot;-&quot;00&quot; &quot;;&quot; &quot;@&quot; &quot;"/>
    <numFmt numFmtId="178" formatCode="&quot; &quot;&quot;$&quot;#,##0&quot; &quot;;&quot;-&quot;&quot;$&quot;#,##0&quot; &quot;;&quot; &quot;&quot;$&quot;&quot;- &quot;;&quot; &quot;@&quot; &quot;"/>
    <numFmt numFmtId="179" formatCode="0&quot; &quot;;[Red]&quot;(&quot;0&quot;)&quot;"/>
    <numFmt numFmtId="180" formatCode="&quot; &quot;#,##0&quot; &quot;;&quot;-&quot;#,##0&quot; &quot;;&quot; -&quot;00&quot; &quot;;&quot; &quot;@&quot; &quot;"/>
    <numFmt numFmtId="181" formatCode="&quot; &quot;&quot;$&quot;#,##0&quot; &quot;;&quot;-&quot;&quot;$&quot;#,##0&quot; &quot;;&quot; &quot;&quot;$&quot;&quot;-&quot;00&quot; &quot;;&quot; &quot;@&quot; &quot;"/>
    <numFmt numFmtId="182" formatCode="&quot;NT$&quot;#,##0&quot; &quot;;[Red]&quot;(NT$&quot;#,##0&quot;)&quot;"/>
  </numFmts>
  <fonts count="1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細明體"/>
      <family val="3"/>
      <charset val="136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179" fontId="11" fillId="0" borderId="4" xfId="0" applyNumberFormat="1" applyFont="1" applyFill="1" applyBorder="1" applyAlignment="1">
      <alignment horizontal="center" vertical="center"/>
    </xf>
    <xf numFmtId="180" fontId="11" fillId="0" borderId="16" xfId="1" applyNumberFormat="1" applyFont="1" applyFill="1" applyBorder="1" applyAlignment="1">
      <alignment horizontal="center" vertical="center"/>
    </xf>
    <xf numFmtId="180" fontId="11" fillId="0" borderId="17" xfId="1" applyNumberFormat="1" applyFont="1" applyFill="1" applyBorder="1" applyAlignment="1">
      <alignment horizontal="center" vertical="center"/>
    </xf>
    <xf numFmtId="180" fontId="3" fillId="0" borderId="3" xfId="1" applyNumberFormat="1" applyFont="1" applyFill="1" applyBorder="1" applyAlignment="1">
      <alignment horizontal="right" vertical="center"/>
    </xf>
    <xf numFmtId="180" fontId="3" fillId="0" borderId="10" xfId="1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80" fontId="8" fillId="0" borderId="19" xfId="1" applyNumberFormat="1" applyFont="1" applyFill="1" applyBorder="1" applyAlignment="1">
      <alignment vertical="center"/>
    </xf>
    <xf numFmtId="180" fontId="8" fillId="0" borderId="20" xfId="1" applyNumberFormat="1" applyFont="1" applyFill="1" applyBorder="1" applyAlignment="1">
      <alignment vertical="center"/>
    </xf>
    <xf numFmtId="180" fontId="8" fillId="0" borderId="21" xfId="1" applyNumberFormat="1" applyFont="1" applyFill="1" applyBorder="1" applyAlignment="1">
      <alignment vertical="center"/>
    </xf>
    <xf numFmtId="180" fontId="8" fillId="0" borderId="22" xfId="1" applyNumberFormat="1" applyFont="1" applyFill="1" applyBorder="1" applyAlignment="1">
      <alignment vertical="center"/>
    </xf>
    <xf numFmtId="178" fontId="8" fillId="0" borderId="20" xfId="4" applyNumberFormat="1" applyFont="1" applyFill="1" applyBorder="1" applyAlignment="1">
      <alignment vertical="center" wrapText="1"/>
    </xf>
    <xf numFmtId="181" fontId="3" fillId="0" borderId="0" xfId="2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6" xfId="0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80" fontId="3" fillId="0" borderId="11" xfId="0" applyNumberFormat="1" applyFont="1" applyFill="1" applyBorder="1"/>
    <xf numFmtId="0" fontId="8" fillId="0" borderId="12" xfId="0" applyFont="1" applyFill="1" applyBorder="1" applyAlignment="1">
      <alignment horizontal="left" vertical="center"/>
    </xf>
    <xf numFmtId="181" fontId="8" fillId="0" borderId="13" xfId="2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2" fontId="3" fillId="2" borderId="14" xfId="3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/>
    </xf>
  </cellXfs>
  <cellStyles count="5">
    <cellStyle name="一般" xfId="0" builtinId="0" customBuiltin="1"/>
    <cellStyle name="千分位" xfId="1" builtinId="3" customBuiltin="1"/>
    <cellStyle name="百分比" xfId="4" builtinId="5" customBuiltin="1"/>
    <cellStyle name="貨幣" xfId="2" builtinId="4" customBuiltin="1"/>
    <cellStyle name="貨幣 [0]" xfId="3" builtinId="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J1"/>
    </sheetView>
  </sheetViews>
  <sheetFormatPr defaultColWidth="10.125" defaultRowHeight="29.25" customHeight="1" x14ac:dyDescent="0.25"/>
  <cols>
    <col min="1" max="1" width="21.25" style="2" customWidth="1"/>
    <col min="2" max="3" width="20.125" style="2" customWidth="1"/>
    <col min="4" max="7" width="16.625" style="2" customWidth="1"/>
    <col min="8" max="9" width="15.5" style="2" customWidth="1"/>
    <col min="10" max="10" width="16.125" style="2" customWidth="1"/>
    <col min="11" max="11" width="10.125" style="2" customWidth="1"/>
    <col min="12" max="16384" width="10.125" style="2"/>
  </cols>
  <sheetData>
    <row r="1" spans="1:10" s="1" customFormat="1" ht="27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5.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8" t="s">
        <v>2</v>
      </c>
      <c r="J2" s="28"/>
    </row>
    <row r="3" spans="1:10" ht="25.5" customHeight="1" x14ac:dyDescent="0.25">
      <c r="A3" s="27" t="s">
        <v>3</v>
      </c>
      <c r="B3" s="27"/>
      <c r="C3" s="29" t="s">
        <v>4</v>
      </c>
      <c r="D3" s="29"/>
      <c r="E3" s="29"/>
      <c r="F3" s="29"/>
      <c r="G3" s="29"/>
      <c r="H3" s="29"/>
      <c r="I3" s="28" t="s">
        <v>5</v>
      </c>
      <c r="J3" s="28"/>
    </row>
    <row r="4" spans="1:10" ht="25.5" customHeight="1" x14ac:dyDescent="0.25">
      <c r="A4" s="30" t="s">
        <v>6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5.5" customHeight="1" x14ac:dyDescent="0.25">
      <c r="A5" s="31" t="s">
        <v>7</v>
      </c>
      <c r="B5" s="31"/>
      <c r="C5" s="31"/>
      <c r="D5" s="32" t="s">
        <v>8</v>
      </c>
      <c r="E5" s="32"/>
      <c r="F5" s="32"/>
      <c r="G5" s="32"/>
      <c r="H5" s="32"/>
      <c r="I5" s="33" t="s">
        <v>9</v>
      </c>
      <c r="J5" s="33"/>
    </row>
    <row r="6" spans="1:10" ht="7.5" customHeight="1" thickBot="1" x14ac:dyDescent="0.3">
      <c r="A6" s="34"/>
      <c r="B6" s="34"/>
      <c r="C6" s="34"/>
      <c r="D6" s="34"/>
      <c r="E6" s="34"/>
      <c r="F6" s="34"/>
      <c r="G6" s="34"/>
      <c r="H6" s="34"/>
      <c r="I6" s="34"/>
    </row>
    <row r="7" spans="1:10" ht="25.5" customHeight="1" x14ac:dyDescent="0.25">
      <c r="A7" s="35" t="s">
        <v>10</v>
      </c>
      <c r="B7" s="35"/>
      <c r="C7" s="36" t="s">
        <v>11</v>
      </c>
      <c r="D7" s="36"/>
      <c r="E7" s="36"/>
      <c r="F7" s="36"/>
      <c r="G7" s="36"/>
      <c r="H7" s="36"/>
      <c r="I7" s="4"/>
      <c r="J7" s="5"/>
    </row>
    <row r="8" spans="1:10" ht="25.5" customHeight="1" x14ac:dyDescent="0.25">
      <c r="A8" s="37" t="s">
        <v>12</v>
      </c>
      <c r="B8" s="37"/>
      <c r="C8" s="38">
        <f>H20</f>
        <v>2532920.5479452061</v>
      </c>
      <c r="D8" s="38"/>
      <c r="E8" s="38"/>
      <c r="F8" s="38"/>
      <c r="G8" s="38"/>
      <c r="H8" s="38"/>
      <c r="I8" s="4"/>
      <c r="J8" s="5"/>
    </row>
    <row r="9" spans="1:10" ht="25.5" customHeight="1" x14ac:dyDescent="0.25">
      <c r="A9" s="37" t="s">
        <v>13</v>
      </c>
      <c r="B9" s="37"/>
      <c r="C9" s="38">
        <f>I20</f>
        <v>633230.13698630151</v>
      </c>
      <c r="D9" s="38"/>
      <c r="E9" s="38"/>
      <c r="F9" s="38"/>
      <c r="G9" s="38"/>
      <c r="H9" s="38"/>
      <c r="I9" s="6"/>
    </row>
    <row r="10" spans="1:10" ht="25.5" customHeight="1" thickBot="1" x14ac:dyDescent="0.3">
      <c r="A10" s="39" t="s">
        <v>14</v>
      </c>
      <c r="B10" s="39"/>
      <c r="C10" s="40">
        <f>SUM(C8:H9)</f>
        <v>3166150.6849315073</v>
      </c>
      <c r="D10" s="40"/>
      <c r="E10" s="40"/>
      <c r="F10" s="40"/>
      <c r="G10" s="40"/>
      <c r="H10" s="40"/>
      <c r="I10" s="6"/>
    </row>
    <row r="11" spans="1:10" ht="8.25" customHeight="1" thickBot="1" x14ac:dyDescent="0.3">
      <c r="A11" s="41"/>
      <c r="B11" s="41"/>
      <c r="C11" s="41"/>
      <c r="D11" s="41"/>
      <c r="E11" s="41"/>
      <c r="F11" s="41"/>
      <c r="G11" s="41"/>
      <c r="H11" s="41"/>
      <c r="I11" s="41"/>
    </row>
    <row r="12" spans="1:10" ht="25.15" customHeight="1" thickBot="1" x14ac:dyDescent="0.3">
      <c r="A12" s="7" t="s">
        <v>15</v>
      </c>
      <c r="B12" s="42" t="s">
        <v>16</v>
      </c>
      <c r="C12" s="42"/>
      <c r="D12" s="42"/>
      <c r="E12" s="43" t="s">
        <v>17</v>
      </c>
      <c r="F12" s="44" t="s">
        <v>18</v>
      </c>
      <c r="G12" s="43" t="s">
        <v>19</v>
      </c>
      <c r="H12" s="45" t="s">
        <v>20</v>
      </c>
      <c r="I12" s="45" t="s">
        <v>21</v>
      </c>
      <c r="J12" s="46" t="s">
        <v>22</v>
      </c>
    </row>
    <row r="13" spans="1:10" ht="25.15" customHeight="1" x14ac:dyDescent="0.25">
      <c r="A13" s="3" t="s">
        <v>23</v>
      </c>
      <c r="B13" s="8" t="s">
        <v>24</v>
      </c>
      <c r="C13" s="9" t="s">
        <v>25</v>
      </c>
      <c r="D13" s="10" t="s">
        <v>26</v>
      </c>
      <c r="E13" s="43"/>
      <c r="F13" s="44"/>
      <c r="G13" s="43"/>
      <c r="H13" s="45"/>
      <c r="I13" s="45"/>
      <c r="J13" s="46"/>
    </row>
    <row r="14" spans="1:10" ht="29.25" customHeight="1" x14ac:dyDescent="0.25">
      <c r="A14" s="3" t="s">
        <v>27</v>
      </c>
      <c r="B14" s="11">
        <v>43983</v>
      </c>
      <c r="C14" s="12">
        <v>43997</v>
      </c>
      <c r="D14" s="13">
        <f t="shared" ref="D14:D19" si="0">DAYS360(B14,C14,0)</f>
        <v>14</v>
      </c>
      <c r="E14" s="14">
        <v>250</v>
      </c>
      <c r="F14" s="14">
        <f>D14*E14</f>
        <v>3500</v>
      </c>
      <c r="G14" s="15">
        <v>43000</v>
      </c>
      <c r="H14" s="16">
        <f t="shared" ref="H14:H19" si="1">J14*80%</f>
        <v>118400</v>
      </c>
      <c r="I14" s="17">
        <f t="shared" ref="I14:I19" si="2">J14*20%</f>
        <v>29600</v>
      </c>
      <c r="J14" s="18">
        <f t="shared" ref="J14:J19" si="3">(F14*30)+G14</f>
        <v>148000</v>
      </c>
    </row>
    <row r="15" spans="1:10" ht="29.25" customHeight="1" x14ac:dyDescent="0.25">
      <c r="A15" s="3" t="s">
        <v>28</v>
      </c>
      <c r="B15" s="11">
        <v>43892</v>
      </c>
      <c r="C15" s="12">
        <v>44256</v>
      </c>
      <c r="D15" s="13">
        <f t="shared" si="0"/>
        <v>359</v>
      </c>
      <c r="E15" s="14">
        <v>19000</v>
      </c>
      <c r="F15" s="14">
        <f>E15/365*D15</f>
        <v>18687.671232876713</v>
      </c>
      <c r="G15" s="15">
        <v>43000</v>
      </c>
      <c r="H15" s="16">
        <f t="shared" si="1"/>
        <v>482904.10958904115</v>
      </c>
      <c r="I15" s="17">
        <f t="shared" si="2"/>
        <v>120726.02739726029</v>
      </c>
      <c r="J15" s="18">
        <f t="shared" si="3"/>
        <v>603630.1369863014</v>
      </c>
    </row>
    <row r="16" spans="1:10" ht="29.25" customHeight="1" x14ac:dyDescent="0.25">
      <c r="A16" s="3" t="s">
        <v>29</v>
      </c>
      <c r="B16" s="11">
        <v>43892</v>
      </c>
      <c r="C16" s="12">
        <v>44256</v>
      </c>
      <c r="D16" s="13">
        <f t="shared" si="0"/>
        <v>359</v>
      </c>
      <c r="E16" s="14">
        <v>19000</v>
      </c>
      <c r="F16" s="14">
        <f>E16/365*D16</f>
        <v>18687.671232876713</v>
      </c>
      <c r="G16" s="15">
        <v>43000</v>
      </c>
      <c r="H16" s="16">
        <f t="shared" si="1"/>
        <v>482904.10958904115</v>
      </c>
      <c r="I16" s="17">
        <f t="shared" si="2"/>
        <v>120726.02739726029</v>
      </c>
      <c r="J16" s="18">
        <f t="shared" si="3"/>
        <v>603630.1369863014</v>
      </c>
    </row>
    <row r="17" spans="1:12" ht="29.25" customHeight="1" x14ac:dyDescent="0.25">
      <c r="A17" s="3" t="s">
        <v>30</v>
      </c>
      <c r="B17" s="11">
        <v>43892</v>
      </c>
      <c r="C17" s="12">
        <v>44256</v>
      </c>
      <c r="D17" s="13">
        <f t="shared" si="0"/>
        <v>359</v>
      </c>
      <c r="E17" s="14">
        <v>19000</v>
      </c>
      <c r="F17" s="14">
        <f>E17/365*D17</f>
        <v>18687.671232876713</v>
      </c>
      <c r="G17" s="15">
        <v>43000</v>
      </c>
      <c r="H17" s="16">
        <f t="shared" si="1"/>
        <v>482904.10958904115</v>
      </c>
      <c r="I17" s="17">
        <f t="shared" si="2"/>
        <v>120726.02739726029</v>
      </c>
      <c r="J17" s="18">
        <f t="shared" si="3"/>
        <v>603630.1369863014</v>
      </c>
    </row>
    <row r="18" spans="1:12" ht="29.25" customHeight="1" x14ac:dyDescent="0.25">
      <c r="A18" s="3" t="s">
        <v>31</v>
      </c>
      <c r="B18" s="11">
        <v>43892</v>
      </c>
      <c r="C18" s="12">
        <v>44256</v>
      </c>
      <c r="D18" s="13">
        <f t="shared" si="0"/>
        <v>359</v>
      </c>
      <c r="E18" s="14">
        <v>19000</v>
      </c>
      <c r="F18" s="14">
        <f>E18/365*D18</f>
        <v>18687.671232876713</v>
      </c>
      <c r="G18" s="15">
        <v>43000</v>
      </c>
      <c r="H18" s="16">
        <f t="shared" si="1"/>
        <v>482904.10958904115</v>
      </c>
      <c r="I18" s="17">
        <f t="shared" si="2"/>
        <v>120726.02739726029</v>
      </c>
      <c r="J18" s="18">
        <f t="shared" si="3"/>
        <v>603630.1369863014</v>
      </c>
    </row>
    <row r="19" spans="1:12" s="19" customFormat="1" ht="29.25" customHeight="1" x14ac:dyDescent="0.25">
      <c r="A19" s="3" t="s">
        <v>32</v>
      </c>
      <c r="B19" s="11">
        <v>43892</v>
      </c>
      <c r="C19" s="12">
        <v>44256</v>
      </c>
      <c r="D19" s="13">
        <f t="shared" si="0"/>
        <v>359</v>
      </c>
      <c r="E19" s="14">
        <v>19000</v>
      </c>
      <c r="F19" s="14">
        <f>E19/365*D19</f>
        <v>18687.671232876713</v>
      </c>
      <c r="G19" s="15">
        <v>43000</v>
      </c>
      <c r="H19" s="16">
        <f t="shared" si="1"/>
        <v>482904.10958904115</v>
      </c>
      <c r="I19" s="17">
        <f t="shared" si="2"/>
        <v>120726.02739726029</v>
      </c>
      <c r="J19" s="18">
        <f t="shared" si="3"/>
        <v>603630.1369863014</v>
      </c>
    </row>
    <row r="20" spans="1:12" ht="29.25" customHeight="1" thickBot="1" x14ac:dyDescent="0.3">
      <c r="A20" s="47" t="s">
        <v>33</v>
      </c>
      <c r="B20" s="47"/>
      <c r="C20" s="47"/>
      <c r="D20" s="47"/>
      <c r="E20" s="47"/>
      <c r="F20" s="20">
        <f>SUM(F14:F19)</f>
        <v>96938.356164383571</v>
      </c>
      <c r="G20" s="21">
        <f>SUM(G14:G19)</f>
        <v>258000</v>
      </c>
      <c r="H20" s="22">
        <f>SUM(H14:H19)</f>
        <v>2532920.5479452061</v>
      </c>
      <c r="I20" s="23">
        <f>SUM(I14:I19)</f>
        <v>633230.13698630151</v>
      </c>
      <c r="J20" s="24">
        <f>SUM(J14:J19)</f>
        <v>3166150.6849315069</v>
      </c>
    </row>
    <row r="23" spans="1:12" customFormat="1" ht="29.25" customHeight="1" x14ac:dyDescent="0.25">
      <c r="A23" s="2"/>
      <c r="B23" s="2"/>
      <c r="C23" s="2"/>
      <c r="D23" s="2"/>
      <c r="E23" s="2"/>
      <c r="F23" s="2"/>
      <c r="G23" s="2"/>
      <c r="H23" s="25"/>
      <c r="I23" s="2"/>
      <c r="J23" s="2"/>
      <c r="K23" s="2"/>
      <c r="L23" s="2"/>
    </row>
  </sheetData>
  <mergeCells count="28">
    <mergeCell ref="J12:J13"/>
    <mergeCell ref="A20:E20"/>
    <mergeCell ref="A11:I11"/>
    <mergeCell ref="B12:D12"/>
    <mergeCell ref="E12:E13"/>
    <mergeCell ref="F12:F13"/>
    <mergeCell ref="G12:G13"/>
    <mergeCell ref="H12:H13"/>
    <mergeCell ref="I12:I13"/>
    <mergeCell ref="A8:B8"/>
    <mergeCell ref="C8:H8"/>
    <mergeCell ref="A9:B9"/>
    <mergeCell ref="C9:H9"/>
    <mergeCell ref="A10:B10"/>
    <mergeCell ref="C10:H10"/>
    <mergeCell ref="A4:J4"/>
    <mergeCell ref="A5:C5"/>
    <mergeCell ref="D5:H5"/>
    <mergeCell ref="I5:J5"/>
    <mergeCell ref="A6:I6"/>
    <mergeCell ref="A7:B7"/>
    <mergeCell ref="C7:H7"/>
    <mergeCell ref="A1:J1"/>
    <mergeCell ref="A2:H2"/>
    <mergeCell ref="I2:J2"/>
    <mergeCell ref="A3:B3"/>
    <mergeCell ref="C3:H3"/>
    <mergeCell ref="I3:J3"/>
  </mergeCells>
  <phoneticPr fontId="12" type="noConversion"/>
  <printOptions horizontalCentered="1"/>
  <pageMargins left="0.23622047244094502" right="0.23622047244094502" top="0.35433070866141764" bottom="0.35433070866141764" header="0.31496062992126012" footer="0.31496062992126012"/>
  <pageSetup paperSize="0" scale="81" fitToWidth="0" fitToHeight="0" orientation="landscape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經費分配表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Donia S.H. WANG</dc:creator>
  <cp:lastModifiedBy>USER</cp:lastModifiedBy>
  <cp:lastPrinted>2020-05-07T03:00:18Z</cp:lastPrinted>
  <dcterms:created xsi:type="dcterms:W3CDTF">2017-06-07T08:37:43Z</dcterms:created>
  <dcterms:modified xsi:type="dcterms:W3CDTF">2020-05-14T06:13:52Z</dcterms:modified>
</cp:coreProperties>
</file>